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05" windowWidth="18960" windowHeight="8010"/>
  </bookViews>
  <sheets>
    <sheet name="2018" sheetId="6" r:id="rId1"/>
  </sheets>
  <externalReferences>
    <externalReference r:id="rId2"/>
  </externalReferences>
  <definedNames>
    <definedName name="_xlnm._FilterDatabase" localSheetId="0" hidden="1">'2018'!$A$1:$J$99</definedName>
  </definedNames>
  <calcPr calcId="124519"/>
</workbook>
</file>

<file path=xl/calcChain.xml><?xml version="1.0" encoding="utf-8"?>
<calcChain xmlns="http://schemas.openxmlformats.org/spreadsheetml/2006/main">
  <c r="J95" i="6"/>
  <c r="J90"/>
  <c r="J10"/>
  <c r="J35"/>
  <c r="J96"/>
  <c r="J87"/>
  <c r="J86"/>
  <c r="J84"/>
  <c r="J83"/>
  <c r="J77"/>
  <c r="J58"/>
  <c r="J66"/>
  <c r="J62"/>
  <c r="J57"/>
  <c r="J49"/>
  <c r="J41"/>
  <c r="J40"/>
  <c r="J34"/>
  <c r="J32"/>
  <c r="J23"/>
  <c r="J21"/>
  <c r="J18"/>
  <c r="J71" l="1"/>
  <c r="J61"/>
  <c r="J39"/>
  <c r="J14"/>
  <c r="J45"/>
  <c r="J48" l="1"/>
  <c r="J56" l="1"/>
  <c r="J52" l="1"/>
  <c r="A11" l="1"/>
  <c r="A17" s="1"/>
  <c r="A18" s="1"/>
  <c r="A21" s="1"/>
  <c r="A22" s="1"/>
  <c r="A23" s="1"/>
  <c r="A24" s="1"/>
  <c r="A25" s="1"/>
  <c r="A27" s="1"/>
  <c r="A28" s="1"/>
  <c r="A29" s="1"/>
  <c r="A32" s="1"/>
  <c r="A33" s="1"/>
  <c r="A34" s="1"/>
  <c r="A35" s="1"/>
  <c r="A37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61" s="1"/>
  <c r="A62" s="1"/>
  <c r="A63" s="1"/>
  <c r="A64" s="1"/>
  <c r="A65" s="1"/>
  <c r="A66" s="1"/>
  <c r="A68" s="1"/>
  <c r="A69" s="1"/>
  <c r="A70" s="1"/>
  <c r="A71" s="1"/>
  <c r="A72" s="1"/>
  <c r="A73" s="1"/>
  <c r="A74" s="1"/>
  <c r="A77" s="1"/>
  <c r="A78" s="1"/>
  <c r="A79" s="1"/>
  <c r="A80" s="1"/>
  <c r="A81" s="1"/>
  <c r="A83" s="1"/>
  <c r="A84" s="1"/>
  <c r="A85" s="1"/>
  <c r="A86" s="1"/>
  <c r="A87" s="1"/>
  <c r="A88" s="1"/>
  <c r="A90" s="1"/>
  <c r="A92" s="1"/>
  <c r="A93" s="1"/>
  <c r="A96" l="1"/>
  <c r="A97" s="1"/>
  <c r="A98" s="1"/>
  <c r="A94"/>
  <c r="A95" s="1"/>
  <c r="J33"/>
  <c r="J97"/>
  <c r="J93" l="1"/>
  <c r="J99" s="1"/>
  <c r="J69"/>
</calcChain>
</file>

<file path=xl/sharedStrings.xml><?xml version="1.0" encoding="utf-8"?>
<sst xmlns="http://schemas.openxmlformats.org/spreadsheetml/2006/main" count="477" uniqueCount="112">
  <si>
    <t>№ п/п</t>
  </si>
  <si>
    <t>Наименование КВСР</t>
  </si>
  <si>
    <t>КВСР</t>
  </si>
  <si>
    <t>КЦСР</t>
  </si>
  <si>
    <t>КВР</t>
  </si>
  <si>
    <t>КОСГУ</t>
  </si>
  <si>
    <t>Администрация Петропавловского МО сельского поселения</t>
  </si>
  <si>
    <t>КБК</t>
  </si>
  <si>
    <t>0203</t>
  </si>
  <si>
    <t>0013600</t>
  </si>
  <si>
    <t>0314</t>
  </si>
  <si>
    <t>0503</t>
  </si>
  <si>
    <t>222</t>
  </si>
  <si>
    <t>Итого:</t>
  </si>
  <si>
    <t>251</t>
  </si>
  <si>
    <t>290</t>
  </si>
  <si>
    <t>954</t>
  </si>
  <si>
    <t>0502</t>
  </si>
  <si>
    <t>3510500</t>
  </si>
  <si>
    <t>310</t>
  </si>
  <si>
    <t>211</t>
  </si>
  <si>
    <t>213</t>
  </si>
  <si>
    <t>221</t>
  </si>
  <si>
    <t>340</t>
  </si>
  <si>
    <t>225</t>
  </si>
  <si>
    <t>руб.</t>
  </si>
  <si>
    <t>121</t>
  </si>
  <si>
    <t>122</t>
  </si>
  <si>
    <t>244</t>
  </si>
  <si>
    <t>852</t>
  </si>
  <si>
    <t>870</t>
  </si>
  <si>
    <t>111</t>
  </si>
  <si>
    <t>112</t>
  </si>
  <si>
    <t>540</t>
  </si>
  <si>
    <t>226</t>
  </si>
  <si>
    <t>90101 00000</t>
  </si>
  <si>
    <t>90102 00000</t>
  </si>
  <si>
    <t>90103 00000</t>
  </si>
  <si>
    <t>90104 00000</t>
  </si>
  <si>
    <t>9010551180</t>
  </si>
  <si>
    <t>90105 51180</t>
  </si>
  <si>
    <t>90201 00000</t>
  </si>
  <si>
    <t>90202 00000</t>
  </si>
  <si>
    <t>90301 00000</t>
  </si>
  <si>
    <t>90401 00000</t>
  </si>
  <si>
    <t>223</t>
  </si>
  <si>
    <t>90402 00000</t>
  </si>
  <si>
    <t>90403 00000</t>
  </si>
  <si>
    <t>90404 00000</t>
  </si>
  <si>
    <t>90501 00000</t>
  </si>
  <si>
    <t>90601 00000</t>
  </si>
  <si>
    <t>90602 00000</t>
  </si>
  <si>
    <t>90701 00000</t>
  </si>
  <si>
    <t>90801 00000</t>
  </si>
  <si>
    <t>129</t>
  </si>
  <si>
    <t>242</t>
  </si>
  <si>
    <t>853</t>
  </si>
  <si>
    <t>90901 0000</t>
  </si>
  <si>
    <t>313</t>
  </si>
  <si>
    <t>263</t>
  </si>
  <si>
    <t>2019г.</t>
  </si>
  <si>
    <t>90106 0000</t>
  </si>
  <si>
    <t>880</t>
  </si>
  <si>
    <t>РЗ</t>
  </si>
  <si>
    <t xml:space="preserve">ПР </t>
  </si>
  <si>
    <t>01</t>
  </si>
  <si>
    <t>02</t>
  </si>
  <si>
    <t>04</t>
  </si>
  <si>
    <t>07</t>
  </si>
  <si>
    <t>11</t>
  </si>
  <si>
    <t>13</t>
  </si>
  <si>
    <t>03</t>
  </si>
  <si>
    <t>09</t>
  </si>
  <si>
    <t>14</t>
  </si>
  <si>
    <t>05</t>
  </si>
  <si>
    <t>08</t>
  </si>
  <si>
    <t>10</t>
  </si>
  <si>
    <t xml:space="preserve"> "О бюджете Петропавловского сельского  поселения на 2019 год и плановый период 2020-2021г.г."</t>
  </si>
  <si>
    <t>Распределение бюджетных ассигнований бюджета Петропавловского сельского поселения по разделам, подразделам,
целевым статьям и видам расходов   классификации расходов бюджетов в ведомственной  структуре  расходов  бюджета  на 2019 год и плановый период 2020-2021г.г.</t>
  </si>
  <si>
    <t xml:space="preserve">Приложение номер 9 к Решению Думы  </t>
  </si>
  <si>
    <t>90403 S2370</t>
  </si>
  <si>
    <t>90101 00001</t>
  </si>
  <si>
    <t>266</t>
  </si>
  <si>
    <t>90102 00001</t>
  </si>
  <si>
    <t>227</t>
  </si>
  <si>
    <t>291</t>
  </si>
  <si>
    <t>292</t>
  </si>
  <si>
    <t>343</t>
  </si>
  <si>
    <t>346</t>
  </si>
  <si>
    <t>90104 00001</t>
  </si>
  <si>
    <t>296</t>
  </si>
  <si>
    <t>214</t>
  </si>
  <si>
    <t>349</t>
  </si>
  <si>
    <t>06</t>
  </si>
  <si>
    <t>9010200000</t>
  </si>
  <si>
    <t>262</t>
  </si>
  <si>
    <t>264</t>
  </si>
  <si>
    <t>110000 перенесли  на 01029010100000 121211</t>
  </si>
  <si>
    <t>25000 перенесли на 01049010200000 121211</t>
  </si>
  <si>
    <t>31971,52 перенесли на 01029010100000 129213  107920 перенесли на 01049010200000 121211</t>
  </si>
  <si>
    <t>28000 перенесли на 01029010100000 129213  107920 перенесли на 01049010200000 121211</t>
  </si>
  <si>
    <t>19080 перенесли на 01049010200000 121211</t>
  </si>
  <si>
    <t>90302 00000</t>
  </si>
  <si>
    <t>20000 перенесли на 01049010200000 121211</t>
  </si>
  <si>
    <t>50000 перенесли на 01049010200000 121211</t>
  </si>
  <si>
    <t>19186 перенесли на  01049010200000 244343</t>
  </si>
  <si>
    <t>10000 перенесли на 01049010200000 244343</t>
  </si>
  <si>
    <t>плюс 110000</t>
  </si>
  <si>
    <t>плюс 31971,52</t>
  </si>
  <si>
    <t>плюс 250000</t>
  </si>
  <si>
    <t>плюс 29186</t>
  </si>
  <si>
    <t>Петропавловского сельского поселения № 21а/4 от 23.09.2019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</si>
</sst>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Border="1"/>
    <xf numFmtId="0" fontId="1" fillId="0" borderId="0" xfId="0" applyFont="1" applyBorder="1" applyAlignment="1">
      <alignment horizontal="right"/>
    </xf>
    <xf numFmtId="49" fontId="3" fillId="2" borderId="1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4" fontId="5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left" vertical="top" wrapText="1"/>
    </xf>
    <xf numFmtId="4" fontId="5" fillId="3" borderId="1" xfId="0" applyNumberFormat="1" applyFont="1" applyFill="1" applyBorder="1" applyAlignment="1">
      <alignment horizontal="right" vertical="center" wrapText="1"/>
    </xf>
    <xf numFmtId="49" fontId="5" fillId="3" borderId="1" xfId="0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vertical="top" wrapText="1"/>
    </xf>
    <xf numFmtId="49" fontId="1" fillId="3" borderId="1" xfId="0" applyNumberFormat="1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 wrapText="1"/>
    </xf>
    <xf numFmtId="4" fontId="2" fillId="3" borderId="1" xfId="0" applyNumberFormat="1" applyFont="1" applyFill="1" applyBorder="1" applyAlignment="1">
      <alignment vertical="top" wrapText="1"/>
    </xf>
    <xf numFmtId="4" fontId="1" fillId="3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Border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5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0;&#1090;&#1077;&#1088;/&#1055;&#1048;&#1058;&#1045;&#1056;%202019%20&#1075;&#1086;&#1076;/&#1056;&#1077;&#1096;&#1077;&#1085;&#1080;&#1103;%20&#1044;&#1091;&#1084;&#1099;%20&#1085;&#1072;%202019&#1075;.%20&#1080;%20&#1087;&#1083;&#1072;&#1085;.&#1087;&#1077;&#1088;&#1080;&#1086;&#1076;%202020-2021&#1075;&#1075;/&#1056;&#1077;&#1096;&#1077;&#1085;&#1080;&#1103;%20&#1044;&#1091;&#1084;&#1099;%202019/&#1087;&#1088;&#1080;&#1083;.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по программам"/>
      <sheetName val="Выписка вода"/>
    </sheetNames>
    <sheetDataSet>
      <sheetData sheetId="0">
        <row r="13">
          <cell r="G13">
            <v>441936</v>
          </cell>
        </row>
        <row r="19">
          <cell r="G19">
            <v>20000</v>
          </cell>
        </row>
        <row r="22">
          <cell r="G22">
            <v>1000</v>
          </cell>
        </row>
        <row r="24">
          <cell r="G24">
            <v>80000</v>
          </cell>
        </row>
        <row r="30">
          <cell r="G30">
            <v>0</v>
          </cell>
        </row>
        <row r="33">
          <cell r="G33">
            <v>10000</v>
          </cell>
        </row>
        <row r="43">
          <cell r="G43">
            <v>108733.28</v>
          </cell>
        </row>
        <row r="44">
          <cell r="G44">
            <v>29466.720000000001</v>
          </cell>
        </row>
        <row r="51">
          <cell r="G51">
            <v>18000</v>
          </cell>
        </row>
        <row r="55">
          <cell r="G55">
            <v>403798.58</v>
          </cell>
        </row>
        <row r="68">
          <cell r="G68">
            <v>180000</v>
          </cell>
        </row>
        <row r="75">
          <cell r="G75">
            <v>22000</v>
          </cell>
        </row>
        <row r="91">
          <cell r="G91">
            <v>5000</v>
          </cell>
        </row>
        <row r="96">
          <cell r="G96">
            <v>3000</v>
          </cell>
        </row>
        <row r="97">
          <cell r="G97">
            <v>12000</v>
          </cell>
        </row>
        <row r="100">
          <cell r="G100">
            <v>76000</v>
          </cell>
        </row>
        <row r="101">
          <cell r="G101">
            <v>6000</v>
          </cell>
        </row>
        <row r="112">
          <cell r="G112">
            <v>10023.74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99"/>
  <sheetViews>
    <sheetView tabSelected="1" view="pageBreakPreview" zoomScale="110" zoomScaleSheetLayoutView="110" workbookViewId="0">
      <selection activeCell="C3" sqref="C3:K3"/>
    </sheetView>
  </sheetViews>
  <sheetFormatPr defaultRowHeight="15"/>
  <cols>
    <col min="1" max="1" width="4.85546875" customWidth="1"/>
    <col min="3" max="3" width="21.42578125" customWidth="1"/>
    <col min="4" max="5" width="6.140625" customWidth="1"/>
    <col min="6" max="6" width="7" customWidth="1"/>
    <col min="7" max="7" width="11.42578125" customWidth="1"/>
    <col min="8" max="8" width="6.85546875" customWidth="1"/>
    <col min="9" max="9" width="7.7109375" customWidth="1"/>
    <col min="10" max="10" width="18.5703125" customWidth="1"/>
    <col min="11" max="11" width="11.85546875" customWidth="1"/>
  </cols>
  <sheetData>
    <row r="1" spans="1:11">
      <c r="F1" s="51" t="s">
        <v>79</v>
      </c>
      <c r="G1" s="51"/>
      <c r="H1" s="51"/>
      <c r="I1" s="51"/>
      <c r="J1" s="51"/>
      <c r="K1" s="51"/>
    </row>
    <row r="2" spans="1:11">
      <c r="F2" s="52" t="s">
        <v>111</v>
      </c>
      <c r="G2" s="52"/>
      <c r="H2" s="52"/>
      <c r="I2" s="52"/>
      <c r="J2" s="52"/>
      <c r="K2" s="52"/>
    </row>
    <row r="3" spans="1:11">
      <c r="C3" s="51" t="s">
        <v>77</v>
      </c>
      <c r="D3" s="51"/>
      <c r="E3" s="51"/>
      <c r="F3" s="51"/>
      <c r="G3" s="51"/>
      <c r="H3" s="51"/>
      <c r="I3" s="51"/>
      <c r="J3" s="51"/>
      <c r="K3" s="51"/>
    </row>
    <row r="4" spans="1:11">
      <c r="J4" s="1"/>
      <c r="K4" s="40"/>
    </row>
    <row r="5" spans="1:11" ht="55.5" customHeight="1">
      <c r="A5" s="53" t="s">
        <v>78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6.5" customHeight="1">
      <c r="A6" s="2"/>
      <c r="B6" s="2"/>
      <c r="C6" s="2"/>
      <c r="D6" s="2"/>
      <c r="E6" s="2"/>
      <c r="F6" s="2"/>
      <c r="G6" s="2"/>
      <c r="H6" s="2"/>
      <c r="I6" s="2"/>
      <c r="J6" s="3" t="s">
        <v>25</v>
      </c>
      <c r="K6" s="3"/>
    </row>
    <row r="7" spans="1:11" ht="25.5">
      <c r="A7" s="7" t="s">
        <v>0</v>
      </c>
      <c r="B7" s="54" t="s">
        <v>7</v>
      </c>
      <c r="C7" s="55"/>
      <c r="D7" s="55"/>
      <c r="E7" s="55"/>
      <c r="F7" s="55"/>
      <c r="G7" s="55"/>
      <c r="H7" s="55"/>
      <c r="I7" s="56"/>
      <c r="J7" s="26" t="s">
        <v>60</v>
      </c>
      <c r="K7" s="26"/>
    </row>
    <row r="8" spans="1:11" ht="27.75" customHeight="1">
      <c r="A8" s="7"/>
      <c r="B8" s="48" t="s">
        <v>1</v>
      </c>
      <c r="C8" s="48"/>
      <c r="D8" s="8" t="s">
        <v>2</v>
      </c>
      <c r="E8" s="27" t="s">
        <v>63</v>
      </c>
      <c r="F8" s="27" t="s">
        <v>64</v>
      </c>
      <c r="G8" s="8" t="s">
        <v>3</v>
      </c>
      <c r="H8" s="19" t="s">
        <v>4</v>
      </c>
      <c r="I8" s="8" t="s">
        <v>5</v>
      </c>
      <c r="J8" s="8"/>
      <c r="K8" s="41"/>
    </row>
    <row r="9" spans="1:11" ht="15" customHeight="1">
      <c r="A9" s="8">
        <v>1</v>
      </c>
      <c r="B9" s="48">
        <v>2</v>
      </c>
      <c r="C9" s="48"/>
      <c r="D9" s="8">
        <v>3</v>
      </c>
      <c r="E9" s="27">
        <v>4</v>
      </c>
      <c r="F9" s="27">
        <v>5</v>
      </c>
      <c r="G9" s="27">
        <v>6</v>
      </c>
      <c r="H9" s="27">
        <v>7</v>
      </c>
      <c r="I9" s="27">
        <v>8</v>
      </c>
      <c r="J9" s="27">
        <v>9</v>
      </c>
      <c r="K9" s="41"/>
    </row>
    <row r="10" spans="1:11" ht="15" customHeight="1">
      <c r="A10" s="7">
        <v>1</v>
      </c>
      <c r="B10" s="45"/>
      <c r="C10" s="45"/>
      <c r="D10" s="4"/>
      <c r="E10" s="28" t="s">
        <v>65</v>
      </c>
      <c r="F10" s="5" t="s">
        <v>66</v>
      </c>
      <c r="G10" s="4"/>
      <c r="H10" s="20"/>
      <c r="I10" s="4"/>
      <c r="J10" s="29">
        <f>J11+J12+J13</f>
        <v>717372.19</v>
      </c>
      <c r="K10" s="29"/>
    </row>
    <row r="11" spans="1:11" ht="27" customHeight="1">
      <c r="A11" s="7">
        <f>A10+1</f>
        <v>2</v>
      </c>
      <c r="B11" s="42" t="s">
        <v>6</v>
      </c>
      <c r="C11" s="42"/>
      <c r="D11" s="6">
        <v>954</v>
      </c>
      <c r="E11" s="6" t="s">
        <v>65</v>
      </c>
      <c r="F11" s="6" t="s">
        <v>66</v>
      </c>
      <c r="G11" s="6" t="s">
        <v>35</v>
      </c>
      <c r="H11" s="18" t="s">
        <v>26</v>
      </c>
      <c r="I11" s="6">
        <v>211</v>
      </c>
      <c r="J11" s="9">
        <v>549409.92000000004</v>
      </c>
      <c r="K11" s="9" t="s">
        <v>107</v>
      </c>
    </row>
    <row r="12" spans="1:11" ht="27" customHeight="1">
      <c r="A12" s="36">
        <v>3</v>
      </c>
      <c r="B12" s="42" t="s">
        <v>6</v>
      </c>
      <c r="C12" s="42"/>
      <c r="D12" s="6">
        <v>955</v>
      </c>
      <c r="E12" s="6" t="s">
        <v>65</v>
      </c>
      <c r="F12" s="6" t="s">
        <v>66</v>
      </c>
      <c r="G12" s="6" t="s">
        <v>81</v>
      </c>
      <c r="H12" s="18" t="s">
        <v>26</v>
      </c>
      <c r="I12" s="6" t="s">
        <v>82</v>
      </c>
      <c r="J12" s="9">
        <v>2526.08</v>
      </c>
      <c r="K12" s="9"/>
    </row>
    <row r="13" spans="1:11" ht="29.25" customHeight="1">
      <c r="A13" s="7">
        <v>4</v>
      </c>
      <c r="B13" s="42" t="s">
        <v>6</v>
      </c>
      <c r="C13" s="42"/>
      <c r="D13" s="6">
        <v>954</v>
      </c>
      <c r="E13" s="6" t="s">
        <v>65</v>
      </c>
      <c r="F13" s="6" t="s">
        <v>66</v>
      </c>
      <c r="G13" s="6" t="s">
        <v>35</v>
      </c>
      <c r="H13" s="18" t="s">
        <v>54</v>
      </c>
      <c r="I13" s="6">
        <v>213</v>
      </c>
      <c r="J13" s="9">
        <v>165436.19</v>
      </c>
      <c r="K13" s="9" t="s">
        <v>108</v>
      </c>
    </row>
    <row r="14" spans="1:11" ht="18.75" customHeight="1">
      <c r="A14" s="7">
        <v>5</v>
      </c>
      <c r="B14" s="45"/>
      <c r="C14" s="45"/>
      <c r="D14" s="4"/>
      <c r="E14" s="28" t="s">
        <v>65</v>
      </c>
      <c r="F14" s="5" t="s">
        <v>67</v>
      </c>
      <c r="G14" s="4"/>
      <c r="H14" s="20"/>
      <c r="I14" s="4"/>
      <c r="J14" s="30">
        <f>J15+J16+J17+J18+J19+J20+J21+J22+J23+J24+J25+J26+J27+J28+J29+J30+J31+J32</f>
        <v>2850431.61</v>
      </c>
      <c r="K14" s="30"/>
    </row>
    <row r="15" spans="1:11" ht="28.5" customHeight="1">
      <c r="A15" s="7">
        <v>6</v>
      </c>
      <c r="B15" s="42" t="s">
        <v>6</v>
      </c>
      <c r="C15" s="42"/>
      <c r="D15" s="6">
        <v>954</v>
      </c>
      <c r="E15" s="6" t="s">
        <v>65</v>
      </c>
      <c r="F15" s="6" t="s">
        <v>67</v>
      </c>
      <c r="G15" s="6" t="s">
        <v>36</v>
      </c>
      <c r="H15" s="18" t="s">
        <v>26</v>
      </c>
      <c r="I15" s="6">
        <v>211</v>
      </c>
      <c r="J15" s="9">
        <v>1571092.47</v>
      </c>
      <c r="K15" s="9" t="s">
        <v>109</v>
      </c>
    </row>
    <row r="16" spans="1:11" ht="28.5" customHeight="1">
      <c r="A16" s="36">
        <v>7</v>
      </c>
      <c r="B16" s="42" t="s">
        <v>6</v>
      </c>
      <c r="C16" s="42"/>
      <c r="D16" s="6">
        <v>955</v>
      </c>
      <c r="E16" s="6" t="s">
        <v>65</v>
      </c>
      <c r="F16" s="6" t="s">
        <v>67</v>
      </c>
      <c r="G16" s="6" t="s">
        <v>83</v>
      </c>
      <c r="H16" s="18" t="s">
        <v>26</v>
      </c>
      <c r="I16" s="6" t="s">
        <v>82</v>
      </c>
      <c r="J16" s="9">
        <v>6073.26</v>
      </c>
      <c r="K16" s="9"/>
    </row>
    <row r="17" spans="1:11" ht="28.5" customHeight="1">
      <c r="A17" s="11">
        <f>A15+1</f>
        <v>7</v>
      </c>
      <c r="B17" s="42" t="s">
        <v>6</v>
      </c>
      <c r="C17" s="42"/>
      <c r="D17" s="6">
        <v>954</v>
      </c>
      <c r="E17" s="6" t="s">
        <v>65</v>
      </c>
      <c r="F17" s="6" t="s">
        <v>67</v>
      </c>
      <c r="G17" s="6" t="s">
        <v>36</v>
      </c>
      <c r="H17" s="18" t="s">
        <v>54</v>
      </c>
      <c r="I17" s="6">
        <v>213</v>
      </c>
      <c r="J17" s="9">
        <v>445008.07</v>
      </c>
      <c r="K17" s="9"/>
    </row>
    <row r="18" spans="1:11" ht="28.5" customHeight="1">
      <c r="A18" s="11">
        <f t="shared" ref="A18:A29" si="0">A17+1</f>
        <v>8</v>
      </c>
      <c r="B18" s="42" t="s">
        <v>6</v>
      </c>
      <c r="C18" s="42"/>
      <c r="D18" s="6">
        <v>954</v>
      </c>
      <c r="E18" s="6" t="s">
        <v>65</v>
      </c>
      <c r="F18" s="6" t="s">
        <v>67</v>
      </c>
      <c r="G18" s="6" t="s">
        <v>36</v>
      </c>
      <c r="H18" s="18" t="s">
        <v>27</v>
      </c>
      <c r="I18" s="6">
        <v>212</v>
      </c>
      <c r="J18" s="9">
        <f>'[1]2019'!$G$19</f>
        <v>20000</v>
      </c>
      <c r="K18" s="9"/>
    </row>
    <row r="19" spans="1:11" ht="28.5" customHeight="1">
      <c r="A19" s="24"/>
      <c r="B19" s="42" t="s">
        <v>6</v>
      </c>
      <c r="C19" s="42"/>
      <c r="D19" s="6" t="s">
        <v>16</v>
      </c>
      <c r="E19" s="6" t="s">
        <v>65</v>
      </c>
      <c r="F19" s="6" t="s">
        <v>67</v>
      </c>
      <c r="G19" s="6" t="s">
        <v>36</v>
      </c>
      <c r="H19" s="18" t="s">
        <v>55</v>
      </c>
      <c r="I19" s="6" t="s">
        <v>22</v>
      </c>
      <c r="J19" s="9">
        <v>62600</v>
      </c>
      <c r="K19" s="9"/>
    </row>
    <row r="20" spans="1:11" ht="28.5" customHeight="1">
      <c r="A20" s="36"/>
      <c r="B20" s="42" t="s">
        <v>6</v>
      </c>
      <c r="C20" s="42"/>
      <c r="D20" s="6" t="s">
        <v>16</v>
      </c>
      <c r="E20" s="6" t="s">
        <v>65</v>
      </c>
      <c r="F20" s="6" t="s">
        <v>67</v>
      </c>
      <c r="G20" s="6" t="s">
        <v>83</v>
      </c>
      <c r="H20" s="18" t="s">
        <v>55</v>
      </c>
      <c r="I20" s="6" t="s">
        <v>34</v>
      </c>
      <c r="J20" s="9">
        <v>3400</v>
      </c>
      <c r="K20" s="9"/>
    </row>
    <row r="21" spans="1:11" ht="29.25" customHeight="1">
      <c r="A21" s="11">
        <f>A18+1</f>
        <v>9</v>
      </c>
      <c r="B21" s="42" t="s">
        <v>6</v>
      </c>
      <c r="C21" s="42"/>
      <c r="D21" s="6">
        <v>954</v>
      </c>
      <c r="E21" s="6" t="s">
        <v>65</v>
      </c>
      <c r="F21" s="6" t="s">
        <v>67</v>
      </c>
      <c r="G21" s="6" t="s">
        <v>36</v>
      </c>
      <c r="H21" s="18" t="s">
        <v>28</v>
      </c>
      <c r="I21" s="6">
        <v>221</v>
      </c>
      <c r="J21" s="9">
        <f>'[1]2019'!$G$22</f>
        <v>1000</v>
      </c>
      <c r="K21" s="9"/>
    </row>
    <row r="22" spans="1:11" ht="30" customHeight="1">
      <c r="A22" s="11">
        <f t="shared" si="0"/>
        <v>10</v>
      </c>
      <c r="B22" s="42" t="s">
        <v>6</v>
      </c>
      <c r="C22" s="42"/>
      <c r="D22" s="6">
        <v>954</v>
      </c>
      <c r="E22" s="6" t="s">
        <v>65</v>
      </c>
      <c r="F22" s="6" t="s">
        <v>67</v>
      </c>
      <c r="G22" s="6" t="s">
        <v>36</v>
      </c>
      <c r="H22" s="18" t="s">
        <v>28</v>
      </c>
      <c r="I22" s="6">
        <v>222</v>
      </c>
      <c r="J22" s="9">
        <v>33908</v>
      </c>
      <c r="K22" s="9"/>
    </row>
    <row r="23" spans="1:11" ht="27.75" customHeight="1">
      <c r="A23" s="11">
        <f t="shared" si="0"/>
        <v>11</v>
      </c>
      <c r="B23" s="42" t="s">
        <v>6</v>
      </c>
      <c r="C23" s="42"/>
      <c r="D23" s="6">
        <v>954</v>
      </c>
      <c r="E23" s="6" t="s">
        <v>65</v>
      </c>
      <c r="F23" s="6" t="s">
        <v>67</v>
      </c>
      <c r="G23" s="6" t="s">
        <v>36</v>
      </c>
      <c r="H23" s="18" t="s">
        <v>28</v>
      </c>
      <c r="I23" s="6">
        <v>223</v>
      </c>
      <c r="J23" s="9">
        <f>'[1]2019'!$G$24</f>
        <v>80000</v>
      </c>
      <c r="K23" s="9"/>
    </row>
    <row r="24" spans="1:11" ht="27.75" customHeight="1">
      <c r="A24" s="11">
        <f t="shared" si="0"/>
        <v>12</v>
      </c>
      <c r="B24" s="46" t="s">
        <v>6</v>
      </c>
      <c r="C24" s="47"/>
      <c r="D24" s="6">
        <v>954</v>
      </c>
      <c r="E24" s="6" t="s">
        <v>65</v>
      </c>
      <c r="F24" s="6" t="s">
        <v>67</v>
      </c>
      <c r="G24" s="6" t="s">
        <v>36</v>
      </c>
      <c r="H24" s="18" t="s">
        <v>28</v>
      </c>
      <c r="I24" s="6">
        <v>225</v>
      </c>
      <c r="J24" s="9">
        <v>216029.47</v>
      </c>
      <c r="K24" s="9"/>
    </row>
    <row r="25" spans="1:11" ht="30" customHeight="1">
      <c r="A25" s="11">
        <f t="shared" si="0"/>
        <v>13</v>
      </c>
      <c r="B25" s="42" t="s">
        <v>6</v>
      </c>
      <c r="C25" s="42"/>
      <c r="D25" s="6">
        <v>954</v>
      </c>
      <c r="E25" s="6" t="s">
        <v>65</v>
      </c>
      <c r="F25" s="6" t="s">
        <v>67</v>
      </c>
      <c r="G25" s="6" t="s">
        <v>36</v>
      </c>
      <c r="H25" s="18" t="s">
        <v>28</v>
      </c>
      <c r="I25" s="6">
        <v>226</v>
      </c>
      <c r="J25" s="9">
        <v>153761</v>
      </c>
      <c r="K25" s="9"/>
    </row>
    <row r="26" spans="1:11" ht="30" customHeight="1">
      <c r="A26" s="36"/>
      <c r="B26" s="42" t="s">
        <v>6</v>
      </c>
      <c r="C26" s="42"/>
      <c r="D26" s="6">
        <v>955</v>
      </c>
      <c r="E26" s="6" t="s">
        <v>65</v>
      </c>
      <c r="F26" s="6" t="s">
        <v>67</v>
      </c>
      <c r="G26" s="6" t="s">
        <v>83</v>
      </c>
      <c r="H26" s="18" t="s">
        <v>28</v>
      </c>
      <c r="I26" s="6" t="s">
        <v>84</v>
      </c>
      <c r="J26" s="9">
        <v>4001.53</v>
      </c>
      <c r="K26" s="9"/>
    </row>
    <row r="27" spans="1:11" ht="30" customHeight="1">
      <c r="A27" s="11">
        <f>A25+1</f>
        <v>14</v>
      </c>
      <c r="B27" s="42" t="s">
        <v>6</v>
      </c>
      <c r="C27" s="42"/>
      <c r="D27" s="6">
        <v>954</v>
      </c>
      <c r="E27" s="6" t="s">
        <v>65</v>
      </c>
      <c r="F27" s="6" t="s">
        <v>67</v>
      </c>
      <c r="G27" s="6" t="s">
        <v>36</v>
      </c>
      <c r="H27" s="18" t="s">
        <v>29</v>
      </c>
      <c r="I27" s="6" t="s">
        <v>85</v>
      </c>
      <c r="J27" s="17">
        <v>8000</v>
      </c>
      <c r="K27" s="17"/>
    </row>
    <row r="28" spans="1:11" ht="28.5" customHeight="1">
      <c r="A28" s="11">
        <f t="shared" si="0"/>
        <v>15</v>
      </c>
      <c r="B28" s="46" t="s">
        <v>6</v>
      </c>
      <c r="C28" s="47"/>
      <c r="D28" s="6">
        <v>954</v>
      </c>
      <c r="E28" s="6" t="s">
        <v>65</v>
      </c>
      <c r="F28" s="6" t="s">
        <v>67</v>
      </c>
      <c r="G28" s="6" t="s">
        <v>36</v>
      </c>
      <c r="H28" s="18" t="s">
        <v>56</v>
      </c>
      <c r="I28" s="6" t="s">
        <v>86</v>
      </c>
      <c r="J28" s="9">
        <v>6000</v>
      </c>
      <c r="K28" s="9"/>
    </row>
    <row r="29" spans="1:11" ht="28.5" customHeight="1">
      <c r="A29" s="11">
        <f t="shared" si="0"/>
        <v>16</v>
      </c>
      <c r="B29" s="46" t="s">
        <v>6</v>
      </c>
      <c r="C29" s="47"/>
      <c r="D29" s="6">
        <v>954</v>
      </c>
      <c r="E29" s="6" t="s">
        <v>65</v>
      </c>
      <c r="F29" s="6" t="s">
        <v>67</v>
      </c>
      <c r="G29" s="6" t="s">
        <v>36</v>
      </c>
      <c r="H29" s="18" t="s">
        <v>28</v>
      </c>
      <c r="I29" s="6">
        <v>340</v>
      </c>
      <c r="J29" s="9">
        <v>89557.81</v>
      </c>
      <c r="K29" s="9" t="s">
        <v>106</v>
      </c>
    </row>
    <row r="30" spans="1:11" ht="28.5" customHeight="1">
      <c r="A30" s="36"/>
      <c r="B30" s="46" t="s">
        <v>6</v>
      </c>
      <c r="C30" s="47"/>
      <c r="D30" s="6">
        <v>954</v>
      </c>
      <c r="E30" s="6" t="s">
        <v>65</v>
      </c>
      <c r="F30" s="6" t="s">
        <v>67</v>
      </c>
      <c r="G30" s="6" t="s">
        <v>36</v>
      </c>
      <c r="H30" s="18" t="s">
        <v>28</v>
      </c>
      <c r="I30" s="6" t="s">
        <v>87</v>
      </c>
      <c r="J30" s="9">
        <v>129186</v>
      </c>
      <c r="K30" s="9" t="s">
        <v>110</v>
      </c>
    </row>
    <row r="31" spans="1:11" ht="28.5" customHeight="1">
      <c r="A31" s="36"/>
      <c r="B31" s="46" t="s">
        <v>6</v>
      </c>
      <c r="C31" s="47"/>
      <c r="D31" s="6">
        <v>954</v>
      </c>
      <c r="E31" s="6" t="s">
        <v>65</v>
      </c>
      <c r="F31" s="6" t="s">
        <v>67</v>
      </c>
      <c r="G31" s="6" t="s">
        <v>36</v>
      </c>
      <c r="H31" s="18" t="s">
        <v>28</v>
      </c>
      <c r="I31" s="6" t="s">
        <v>88</v>
      </c>
      <c r="J31" s="9">
        <v>20814</v>
      </c>
      <c r="K31" s="9"/>
    </row>
    <row r="32" spans="1:11" ht="28.5" customHeight="1">
      <c r="A32" s="25" t="e">
        <f>#REF!+1</f>
        <v>#REF!</v>
      </c>
      <c r="B32" s="46" t="s">
        <v>6</v>
      </c>
      <c r="C32" s="47"/>
      <c r="D32" s="6" t="s">
        <v>16</v>
      </c>
      <c r="E32" s="6" t="s">
        <v>65</v>
      </c>
      <c r="F32" s="6" t="s">
        <v>67</v>
      </c>
      <c r="G32" s="6" t="s">
        <v>61</v>
      </c>
      <c r="H32" s="18" t="s">
        <v>62</v>
      </c>
      <c r="I32" s="6" t="s">
        <v>15</v>
      </c>
      <c r="J32" s="9">
        <f>'[1]2019'!$G$30</f>
        <v>0</v>
      </c>
      <c r="K32" s="9" t="s">
        <v>105</v>
      </c>
    </row>
    <row r="33" spans="1:11" ht="19.5" customHeight="1">
      <c r="A33" s="25" t="e">
        <f t="shared" ref="A33:A98" si="1">A32+1</f>
        <v>#REF!</v>
      </c>
      <c r="B33" s="43"/>
      <c r="C33" s="44"/>
      <c r="D33" s="6"/>
      <c r="E33" s="5" t="s">
        <v>65</v>
      </c>
      <c r="F33" s="5" t="s">
        <v>69</v>
      </c>
      <c r="G33" s="6"/>
      <c r="H33" s="21"/>
      <c r="I33" s="6"/>
      <c r="J33" s="31">
        <f>J34</f>
        <v>10000</v>
      </c>
      <c r="K33" s="31"/>
    </row>
    <row r="34" spans="1:11" ht="28.5" customHeight="1">
      <c r="A34" s="25" t="e">
        <f t="shared" si="1"/>
        <v>#REF!</v>
      </c>
      <c r="B34" s="46" t="s">
        <v>6</v>
      </c>
      <c r="C34" s="47"/>
      <c r="D34" s="6">
        <v>954</v>
      </c>
      <c r="E34" s="6" t="s">
        <v>65</v>
      </c>
      <c r="F34" s="6" t="s">
        <v>69</v>
      </c>
      <c r="G34" s="6" t="s">
        <v>37</v>
      </c>
      <c r="H34" s="18" t="s">
        <v>30</v>
      </c>
      <c r="I34" s="6">
        <v>290</v>
      </c>
      <c r="J34" s="9">
        <f>'[1]2019'!$G$33</f>
        <v>10000</v>
      </c>
      <c r="K34" s="9"/>
    </row>
    <row r="35" spans="1:11" ht="16.5" customHeight="1">
      <c r="A35" s="25" t="e">
        <f t="shared" si="1"/>
        <v>#REF!</v>
      </c>
      <c r="B35" s="12"/>
      <c r="C35" s="13"/>
      <c r="D35" s="6"/>
      <c r="E35" s="5" t="s">
        <v>65</v>
      </c>
      <c r="F35" s="5" t="s">
        <v>70</v>
      </c>
      <c r="G35" s="6"/>
      <c r="H35" s="18"/>
      <c r="I35" s="6"/>
      <c r="J35" s="15">
        <f>J37+J38</f>
        <v>2700</v>
      </c>
      <c r="K35" s="15"/>
    </row>
    <row r="36" spans="1:11" ht="53.25" customHeight="1">
      <c r="A36" s="39"/>
      <c r="B36" s="46" t="s">
        <v>6</v>
      </c>
      <c r="C36" s="47"/>
      <c r="D36" s="6" t="s">
        <v>16</v>
      </c>
      <c r="E36" s="6" t="s">
        <v>65</v>
      </c>
      <c r="F36" s="6" t="s">
        <v>70</v>
      </c>
      <c r="G36" s="6" t="s">
        <v>38</v>
      </c>
      <c r="H36" s="18" t="s">
        <v>28</v>
      </c>
      <c r="I36" s="6" t="s">
        <v>15</v>
      </c>
      <c r="J36" s="15">
        <v>0</v>
      </c>
      <c r="K36" s="9" t="s">
        <v>100</v>
      </c>
    </row>
    <row r="37" spans="1:11" ht="27.75" customHeight="1">
      <c r="A37" s="25" t="e">
        <f>A35+1</f>
        <v>#REF!</v>
      </c>
      <c r="B37" s="46" t="s">
        <v>6</v>
      </c>
      <c r="C37" s="47"/>
      <c r="D37" s="6" t="s">
        <v>16</v>
      </c>
      <c r="E37" s="6" t="s">
        <v>65</v>
      </c>
      <c r="F37" s="6" t="s">
        <v>70</v>
      </c>
      <c r="G37" s="6" t="s">
        <v>38</v>
      </c>
      <c r="H37" s="18" t="s">
        <v>28</v>
      </c>
      <c r="I37" s="6" t="s">
        <v>15</v>
      </c>
      <c r="J37" s="9">
        <v>700</v>
      </c>
      <c r="K37" s="9"/>
    </row>
    <row r="38" spans="1:11" ht="27.75" customHeight="1">
      <c r="A38" s="36"/>
      <c r="B38" s="46" t="s">
        <v>6</v>
      </c>
      <c r="C38" s="47"/>
      <c r="D38" s="6" t="s">
        <v>16</v>
      </c>
      <c r="E38" s="6" t="s">
        <v>65</v>
      </c>
      <c r="F38" s="6" t="s">
        <v>70</v>
      </c>
      <c r="G38" s="6" t="s">
        <v>89</v>
      </c>
      <c r="H38" s="18" t="s">
        <v>28</v>
      </c>
      <c r="I38" s="6" t="s">
        <v>90</v>
      </c>
      <c r="J38" s="9">
        <v>2000</v>
      </c>
      <c r="K38" s="9"/>
    </row>
    <row r="39" spans="1:11" ht="15.75" customHeight="1">
      <c r="A39" s="25" t="e">
        <f>A37+1</f>
        <v>#REF!</v>
      </c>
      <c r="B39" s="45"/>
      <c r="C39" s="45"/>
      <c r="D39" s="4"/>
      <c r="E39" s="28" t="s">
        <v>66</v>
      </c>
      <c r="F39" s="5" t="s">
        <v>71</v>
      </c>
      <c r="G39" s="6"/>
      <c r="H39" s="22"/>
      <c r="I39" s="4"/>
      <c r="J39" s="31">
        <f>J40+J41</f>
        <v>138200</v>
      </c>
      <c r="K39" s="31"/>
    </row>
    <row r="40" spans="1:11" ht="29.25" customHeight="1">
      <c r="A40" s="25" t="e">
        <f t="shared" si="1"/>
        <v>#REF!</v>
      </c>
      <c r="B40" s="46" t="s">
        <v>6</v>
      </c>
      <c r="C40" s="47"/>
      <c r="D40" s="6">
        <v>954</v>
      </c>
      <c r="E40" s="6" t="s">
        <v>66</v>
      </c>
      <c r="F40" s="6" t="s">
        <v>71</v>
      </c>
      <c r="G40" s="6" t="s">
        <v>39</v>
      </c>
      <c r="H40" s="18" t="s">
        <v>26</v>
      </c>
      <c r="I40" s="10" t="s">
        <v>20</v>
      </c>
      <c r="J40" s="9">
        <f>'[1]2019'!$G$43</f>
        <v>108733.28</v>
      </c>
      <c r="K40" s="9"/>
    </row>
    <row r="41" spans="1:11" ht="27.75" customHeight="1">
      <c r="A41" s="25" t="e">
        <f t="shared" si="1"/>
        <v>#REF!</v>
      </c>
      <c r="B41" s="42" t="s">
        <v>6</v>
      </c>
      <c r="C41" s="42"/>
      <c r="D41" s="6">
        <v>954</v>
      </c>
      <c r="E41" s="6" t="s">
        <v>66</v>
      </c>
      <c r="F41" s="6" t="s">
        <v>71</v>
      </c>
      <c r="G41" s="6" t="s">
        <v>40</v>
      </c>
      <c r="H41" s="18" t="s">
        <v>26</v>
      </c>
      <c r="I41" s="10" t="s">
        <v>21</v>
      </c>
      <c r="J41" s="9">
        <f>'[1]2019'!$G$44</f>
        <v>29466.720000000001</v>
      </c>
      <c r="K41" s="9"/>
    </row>
    <row r="42" spans="1:11" ht="27.75" hidden="1" customHeight="1">
      <c r="A42" s="25" t="e">
        <f t="shared" si="1"/>
        <v>#REF!</v>
      </c>
      <c r="B42" s="42" t="s">
        <v>6</v>
      </c>
      <c r="C42" s="42"/>
      <c r="D42" s="6">
        <v>954</v>
      </c>
      <c r="E42" s="6"/>
      <c r="F42" s="6" t="s">
        <v>8</v>
      </c>
      <c r="G42" s="6" t="s">
        <v>9</v>
      </c>
      <c r="H42" s="18" t="s">
        <v>28</v>
      </c>
      <c r="I42" s="10" t="s">
        <v>22</v>
      </c>
      <c r="J42" s="9"/>
      <c r="K42" s="9"/>
    </row>
    <row r="43" spans="1:11" ht="27.75" hidden="1" customHeight="1">
      <c r="A43" s="25" t="e">
        <f t="shared" si="1"/>
        <v>#REF!</v>
      </c>
      <c r="B43" s="42" t="s">
        <v>6</v>
      </c>
      <c r="C43" s="42"/>
      <c r="D43" s="6">
        <v>954</v>
      </c>
      <c r="E43" s="6"/>
      <c r="F43" s="6" t="s">
        <v>8</v>
      </c>
      <c r="G43" s="6" t="s">
        <v>9</v>
      </c>
      <c r="H43" s="18" t="s">
        <v>28</v>
      </c>
      <c r="I43" s="10" t="s">
        <v>12</v>
      </c>
      <c r="J43" s="9"/>
      <c r="K43" s="9"/>
    </row>
    <row r="44" spans="1:11" ht="30" hidden="1" customHeight="1">
      <c r="A44" s="25" t="e">
        <f t="shared" si="1"/>
        <v>#REF!</v>
      </c>
      <c r="B44" s="42" t="s">
        <v>6</v>
      </c>
      <c r="C44" s="42"/>
      <c r="D44" s="6">
        <v>954</v>
      </c>
      <c r="E44" s="6"/>
      <c r="F44" s="6" t="s">
        <v>8</v>
      </c>
      <c r="G44" s="6" t="s">
        <v>9</v>
      </c>
      <c r="H44" s="18" t="s">
        <v>28</v>
      </c>
      <c r="I44" s="10" t="s">
        <v>23</v>
      </c>
      <c r="J44" s="9"/>
      <c r="K44" s="9"/>
    </row>
    <row r="45" spans="1:11" ht="14.25" customHeight="1">
      <c r="A45" s="25" t="e">
        <f t="shared" si="1"/>
        <v>#REF!</v>
      </c>
      <c r="B45" s="46"/>
      <c r="C45" s="47"/>
      <c r="D45" s="6"/>
      <c r="E45" s="5" t="s">
        <v>71</v>
      </c>
      <c r="F45" s="14" t="s">
        <v>72</v>
      </c>
      <c r="G45" s="6"/>
      <c r="H45" s="18"/>
      <c r="I45" s="10"/>
      <c r="J45" s="15">
        <f>SUM(J46:J47)</f>
        <v>0</v>
      </c>
      <c r="K45" s="15"/>
    </row>
    <row r="46" spans="1:11" ht="43.5" customHeight="1">
      <c r="A46" s="25" t="e">
        <f t="shared" si="1"/>
        <v>#REF!</v>
      </c>
      <c r="B46" s="42" t="s">
        <v>6</v>
      </c>
      <c r="C46" s="42"/>
      <c r="D46" s="10" t="s">
        <v>16</v>
      </c>
      <c r="E46" s="10" t="s">
        <v>71</v>
      </c>
      <c r="F46" s="10" t="s">
        <v>72</v>
      </c>
      <c r="G46" s="10" t="s">
        <v>41</v>
      </c>
      <c r="H46" s="18" t="s">
        <v>28</v>
      </c>
      <c r="I46" s="10" t="s">
        <v>24</v>
      </c>
      <c r="J46" s="9">
        <v>0</v>
      </c>
      <c r="K46" s="9" t="s">
        <v>97</v>
      </c>
    </row>
    <row r="47" spans="1:11" ht="30" customHeight="1">
      <c r="A47" s="25" t="e">
        <f t="shared" si="1"/>
        <v>#REF!</v>
      </c>
      <c r="B47" s="42" t="s">
        <v>6</v>
      </c>
      <c r="C47" s="42"/>
      <c r="D47" s="10" t="s">
        <v>16</v>
      </c>
      <c r="E47" s="10" t="s">
        <v>71</v>
      </c>
      <c r="F47" s="10" t="s">
        <v>72</v>
      </c>
      <c r="G47" s="10" t="s">
        <v>41</v>
      </c>
      <c r="H47" s="18" t="s">
        <v>28</v>
      </c>
      <c r="I47" s="10" t="s">
        <v>34</v>
      </c>
      <c r="J47" s="9">
        <v>0</v>
      </c>
      <c r="K47" s="9" t="s">
        <v>98</v>
      </c>
    </row>
    <row r="48" spans="1:11" ht="12.75" customHeight="1">
      <c r="A48" s="25" t="e">
        <f t="shared" si="1"/>
        <v>#REF!</v>
      </c>
      <c r="B48" s="45"/>
      <c r="C48" s="45"/>
      <c r="D48" s="4"/>
      <c r="E48" s="28" t="s">
        <v>71</v>
      </c>
      <c r="F48" s="5" t="s">
        <v>73</v>
      </c>
      <c r="G48" s="4"/>
      <c r="H48" s="22"/>
      <c r="I48" s="4"/>
      <c r="J48" s="31">
        <f>SUM(J49:J51)</f>
        <v>18000</v>
      </c>
      <c r="K48" s="31"/>
    </row>
    <row r="49" spans="1:11" ht="27" customHeight="1">
      <c r="A49" s="25" t="e">
        <f t="shared" si="1"/>
        <v>#REF!</v>
      </c>
      <c r="B49" s="42" t="s">
        <v>6</v>
      </c>
      <c r="C49" s="42"/>
      <c r="D49" s="4" t="s">
        <v>16</v>
      </c>
      <c r="E49" s="4" t="s">
        <v>71</v>
      </c>
      <c r="F49" s="6" t="s">
        <v>73</v>
      </c>
      <c r="G49" s="4" t="s">
        <v>42</v>
      </c>
      <c r="H49" s="22" t="s">
        <v>28</v>
      </c>
      <c r="I49" s="4" t="s">
        <v>34</v>
      </c>
      <c r="J49" s="32">
        <f>'[1]2019'!$G$51</f>
        <v>18000</v>
      </c>
      <c r="K49" s="32"/>
    </row>
    <row r="50" spans="1:11" ht="26.25" hidden="1" customHeight="1">
      <c r="A50" s="25" t="e">
        <f t="shared" si="1"/>
        <v>#REF!</v>
      </c>
      <c r="B50" s="42" t="s">
        <v>6</v>
      </c>
      <c r="C50" s="42"/>
      <c r="D50" s="6">
        <v>954</v>
      </c>
      <c r="E50" s="6"/>
      <c r="F50" s="6" t="s">
        <v>10</v>
      </c>
      <c r="G50" s="6">
        <v>2470000</v>
      </c>
      <c r="H50" s="18" t="s">
        <v>28</v>
      </c>
      <c r="I50" s="6">
        <v>290</v>
      </c>
      <c r="J50" s="9">
        <v>0</v>
      </c>
      <c r="K50" s="9"/>
    </row>
    <row r="51" spans="1:11" ht="0.75" hidden="1" customHeight="1">
      <c r="A51" s="25" t="e">
        <f t="shared" si="1"/>
        <v>#REF!</v>
      </c>
      <c r="B51" s="42" t="s">
        <v>6</v>
      </c>
      <c r="C51" s="42"/>
      <c r="D51" s="6">
        <v>954</v>
      </c>
      <c r="E51" s="6"/>
      <c r="F51" s="6" t="s">
        <v>10</v>
      </c>
      <c r="G51" s="6">
        <v>2470000</v>
      </c>
      <c r="H51" s="18" t="s">
        <v>28</v>
      </c>
      <c r="I51" s="6" t="s">
        <v>19</v>
      </c>
      <c r="J51" s="9">
        <v>0</v>
      </c>
      <c r="K51" s="9"/>
    </row>
    <row r="52" spans="1:11" ht="0.75" hidden="1" customHeight="1">
      <c r="A52" s="25" t="e">
        <f t="shared" si="1"/>
        <v>#REF!</v>
      </c>
      <c r="B52" s="43"/>
      <c r="C52" s="44"/>
      <c r="D52" s="6"/>
      <c r="E52" s="6"/>
      <c r="F52" s="5" t="s">
        <v>17</v>
      </c>
      <c r="G52" s="6"/>
      <c r="H52" s="21"/>
      <c r="I52" s="6"/>
      <c r="J52" s="31">
        <f>SUM(J53:J55)</f>
        <v>0</v>
      </c>
      <c r="K52" s="31"/>
    </row>
    <row r="53" spans="1:11" ht="0.75" hidden="1" customHeight="1">
      <c r="A53" s="25" t="e">
        <f t="shared" si="1"/>
        <v>#REF!</v>
      </c>
      <c r="B53" s="42" t="s">
        <v>6</v>
      </c>
      <c r="C53" s="42"/>
      <c r="D53" s="6" t="s">
        <v>16</v>
      </c>
      <c r="E53" s="6"/>
      <c r="F53" s="6" t="s">
        <v>17</v>
      </c>
      <c r="G53" s="4" t="s">
        <v>18</v>
      </c>
      <c r="H53" s="18" t="s">
        <v>28</v>
      </c>
      <c r="I53" s="10" t="s">
        <v>34</v>
      </c>
      <c r="J53" s="9">
        <v>0</v>
      </c>
      <c r="K53" s="9"/>
    </row>
    <row r="54" spans="1:11" ht="14.25" hidden="1" customHeight="1">
      <c r="A54" s="25" t="e">
        <f t="shared" si="1"/>
        <v>#REF!</v>
      </c>
      <c r="B54" s="42" t="s">
        <v>6</v>
      </c>
      <c r="C54" s="42"/>
      <c r="D54" s="6" t="s">
        <v>16</v>
      </c>
      <c r="E54" s="6"/>
      <c r="F54" s="6" t="s">
        <v>17</v>
      </c>
      <c r="G54" s="4" t="s">
        <v>18</v>
      </c>
      <c r="H54" s="18" t="s">
        <v>28</v>
      </c>
      <c r="I54" s="10" t="s">
        <v>19</v>
      </c>
      <c r="J54" s="9"/>
      <c r="K54" s="9"/>
    </row>
    <row r="55" spans="1:11" ht="15.75" hidden="1" customHeight="1">
      <c r="A55" s="25" t="e">
        <f t="shared" si="1"/>
        <v>#REF!</v>
      </c>
      <c r="B55" s="42" t="s">
        <v>6</v>
      </c>
      <c r="C55" s="42"/>
      <c r="D55" s="6" t="s">
        <v>16</v>
      </c>
      <c r="E55" s="6"/>
      <c r="F55" s="6" t="s">
        <v>17</v>
      </c>
      <c r="G55" s="4" t="s">
        <v>18</v>
      </c>
      <c r="H55" s="18" t="s">
        <v>28</v>
      </c>
      <c r="I55" s="10" t="s">
        <v>23</v>
      </c>
      <c r="J55" s="9"/>
      <c r="K55" s="9"/>
    </row>
    <row r="56" spans="1:11" ht="15" customHeight="1">
      <c r="A56" s="25" t="e">
        <f t="shared" si="1"/>
        <v>#REF!</v>
      </c>
      <c r="B56" s="43"/>
      <c r="C56" s="44"/>
      <c r="D56" s="6"/>
      <c r="E56" s="5" t="s">
        <v>67</v>
      </c>
      <c r="F56" s="16" t="s">
        <v>72</v>
      </c>
      <c r="G56" s="4"/>
      <c r="H56" s="18"/>
      <c r="I56" s="10"/>
      <c r="J56" s="15">
        <f>J57</f>
        <v>403798.58</v>
      </c>
      <c r="K56" s="15"/>
    </row>
    <row r="57" spans="1:11" ht="27" customHeight="1">
      <c r="A57" s="25" t="e">
        <f t="shared" si="1"/>
        <v>#REF!</v>
      </c>
      <c r="B57" s="42" t="s">
        <v>6</v>
      </c>
      <c r="C57" s="42"/>
      <c r="D57" s="10" t="s">
        <v>16</v>
      </c>
      <c r="E57" s="10" t="s">
        <v>67</v>
      </c>
      <c r="F57" s="10" t="s">
        <v>72</v>
      </c>
      <c r="G57" s="10" t="s">
        <v>43</v>
      </c>
      <c r="H57" s="18" t="s">
        <v>28</v>
      </c>
      <c r="I57" s="10" t="s">
        <v>34</v>
      </c>
      <c r="J57" s="9">
        <f>'[1]2019'!$G$55</f>
        <v>403798.58</v>
      </c>
      <c r="K57" s="9"/>
    </row>
    <row r="58" spans="1:11">
      <c r="A58" s="35"/>
      <c r="B58" s="37"/>
      <c r="C58" s="38"/>
      <c r="D58" s="10"/>
      <c r="E58" s="16" t="s">
        <v>74</v>
      </c>
      <c r="F58" s="16" t="s">
        <v>66</v>
      </c>
      <c r="G58" s="10"/>
      <c r="H58" s="18"/>
      <c r="I58" s="10"/>
      <c r="J58" s="15">
        <f>J60</f>
        <v>58620</v>
      </c>
      <c r="K58" s="15"/>
    </row>
    <row r="59" spans="1:11" ht="25.5">
      <c r="A59" s="39"/>
      <c r="B59" s="46" t="s">
        <v>6</v>
      </c>
      <c r="C59" s="47"/>
      <c r="D59" s="10" t="s">
        <v>16</v>
      </c>
      <c r="E59" s="16" t="s">
        <v>74</v>
      </c>
      <c r="F59" s="16" t="s">
        <v>66</v>
      </c>
      <c r="G59" s="10" t="s">
        <v>102</v>
      </c>
      <c r="H59" s="18" t="s">
        <v>28</v>
      </c>
      <c r="I59" s="10" t="s">
        <v>19</v>
      </c>
      <c r="J59" s="15"/>
      <c r="K59" s="9" t="s">
        <v>103</v>
      </c>
    </row>
    <row r="60" spans="1:11" ht="29.25" customHeight="1">
      <c r="A60" s="35"/>
      <c r="B60" s="46" t="s">
        <v>6</v>
      </c>
      <c r="C60" s="47"/>
      <c r="D60" s="10" t="s">
        <v>16</v>
      </c>
      <c r="E60" s="16" t="s">
        <v>74</v>
      </c>
      <c r="F60" s="16" t="s">
        <v>66</v>
      </c>
      <c r="G60" s="10" t="s">
        <v>43</v>
      </c>
      <c r="H60" s="18" t="s">
        <v>28</v>
      </c>
      <c r="I60" s="10" t="s">
        <v>19</v>
      </c>
      <c r="J60" s="9">
        <v>58620</v>
      </c>
      <c r="K60" s="9" t="s">
        <v>101</v>
      </c>
    </row>
    <row r="61" spans="1:11" ht="15.75" customHeight="1">
      <c r="A61" s="25" t="e">
        <f>A57+1</f>
        <v>#REF!</v>
      </c>
      <c r="B61" s="49"/>
      <c r="C61" s="50"/>
      <c r="D61" s="4"/>
      <c r="E61" s="28" t="s">
        <v>74</v>
      </c>
      <c r="F61" s="5" t="s">
        <v>71</v>
      </c>
      <c r="G61" s="4"/>
      <c r="H61" s="22"/>
      <c r="I61" s="4"/>
      <c r="J61" s="31">
        <f>J62+J63+J65+J66+J67+J68</f>
        <v>327355.87</v>
      </c>
      <c r="K61" s="31"/>
    </row>
    <row r="62" spans="1:11" ht="27.75" customHeight="1">
      <c r="A62" s="25" t="e">
        <f t="shared" si="1"/>
        <v>#REF!</v>
      </c>
      <c r="B62" s="42" t="s">
        <v>6</v>
      </c>
      <c r="C62" s="42"/>
      <c r="D62" s="6">
        <v>954</v>
      </c>
      <c r="E62" s="6" t="s">
        <v>74</v>
      </c>
      <c r="F62" s="6" t="s">
        <v>71</v>
      </c>
      <c r="G62" s="6" t="s">
        <v>44</v>
      </c>
      <c r="H62" s="18" t="s">
        <v>28</v>
      </c>
      <c r="I62" s="6" t="s">
        <v>45</v>
      </c>
      <c r="J62" s="9">
        <f>'[1]2019'!$G$68</f>
        <v>180000</v>
      </c>
      <c r="K62" s="9"/>
    </row>
    <row r="63" spans="1:11" ht="27" customHeight="1">
      <c r="A63" s="25" t="e">
        <f t="shared" si="1"/>
        <v>#REF!</v>
      </c>
      <c r="B63" s="42" t="s">
        <v>6</v>
      </c>
      <c r="C63" s="42"/>
      <c r="D63" s="6" t="s">
        <v>16</v>
      </c>
      <c r="E63" s="6" t="s">
        <v>74</v>
      </c>
      <c r="F63" s="6" t="s">
        <v>71</v>
      </c>
      <c r="G63" s="6" t="s">
        <v>44</v>
      </c>
      <c r="H63" s="18" t="s">
        <v>28</v>
      </c>
      <c r="I63" s="6" t="s">
        <v>88</v>
      </c>
      <c r="J63" s="9">
        <v>2300</v>
      </c>
      <c r="K63" s="9"/>
    </row>
    <row r="64" spans="1:11" ht="27.75" hidden="1" customHeight="1">
      <c r="A64" s="25" t="e">
        <f t="shared" si="1"/>
        <v>#REF!</v>
      </c>
      <c r="B64" s="42" t="s">
        <v>6</v>
      </c>
      <c r="C64" s="42"/>
      <c r="D64" s="6">
        <v>956</v>
      </c>
      <c r="E64" s="6" t="s">
        <v>68</v>
      </c>
      <c r="F64" s="6" t="s">
        <v>11</v>
      </c>
      <c r="G64" s="6">
        <v>6000200</v>
      </c>
      <c r="H64" s="18" t="s">
        <v>28</v>
      </c>
      <c r="I64" s="6" t="s">
        <v>23</v>
      </c>
      <c r="J64" s="9">
        <v>0</v>
      </c>
      <c r="K64" s="9"/>
    </row>
    <row r="65" spans="1:11" ht="27.75" customHeight="1">
      <c r="A65" s="25" t="e">
        <f t="shared" si="1"/>
        <v>#REF!</v>
      </c>
      <c r="B65" s="42" t="s">
        <v>6</v>
      </c>
      <c r="C65" s="42"/>
      <c r="D65" s="6" t="s">
        <v>16</v>
      </c>
      <c r="E65" s="6" t="s">
        <v>74</v>
      </c>
      <c r="F65" s="6" t="s">
        <v>71</v>
      </c>
      <c r="G65" s="6" t="s">
        <v>46</v>
      </c>
      <c r="H65" s="18" t="s">
        <v>28</v>
      </c>
      <c r="I65" s="6" t="s">
        <v>24</v>
      </c>
      <c r="J65" s="9">
        <v>0</v>
      </c>
      <c r="K65" s="9" t="s">
        <v>104</v>
      </c>
    </row>
    <row r="66" spans="1:11" ht="27.75" customHeight="1">
      <c r="A66" s="25" t="e">
        <f t="shared" si="1"/>
        <v>#REF!</v>
      </c>
      <c r="B66" s="42" t="s">
        <v>6</v>
      </c>
      <c r="C66" s="42"/>
      <c r="D66" s="6" t="s">
        <v>16</v>
      </c>
      <c r="E66" s="6" t="s">
        <v>74</v>
      </c>
      <c r="F66" s="6" t="s">
        <v>71</v>
      </c>
      <c r="G66" s="6" t="s">
        <v>47</v>
      </c>
      <c r="H66" s="18" t="s">
        <v>28</v>
      </c>
      <c r="I66" s="6" t="s">
        <v>24</v>
      </c>
      <c r="J66" s="9">
        <f>'[1]2019'!$G$75</f>
        <v>22000</v>
      </c>
      <c r="K66" s="9"/>
    </row>
    <row r="67" spans="1:11" ht="27.75" customHeight="1">
      <c r="A67" s="35"/>
      <c r="B67" s="46" t="s">
        <v>6</v>
      </c>
      <c r="C67" s="47"/>
      <c r="D67" s="6" t="s">
        <v>16</v>
      </c>
      <c r="E67" s="6" t="s">
        <v>74</v>
      </c>
      <c r="F67" s="6" t="s">
        <v>71</v>
      </c>
      <c r="G67" s="6" t="s">
        <v>80</v>
      </c>
      <c r="H67" s="18" t="s">
        <v>28</v>
      </c>
      <c r="I67" s="6" t="s">
        <v>24</v>
      </c>
      <c r="J67" s="9">
        <v>107700</v>
      </c>
      <c r="K67" s="9"/>
    </row>
    <row r="68" spans="1:11" ht="53.25" customHeight="1">
      <c r="A68" s="25" t="e">
        <f>A66+1</f>
        <v>#REF!</v>
      </c>
      <c r="B68" s="42" t="s">
        <v>6</v>
      </c>
      <c r="C68" s="42"/>
      <c r="D68" s="6" t="s">
        <v>16</v>
      </c>
      <c r="E68" s="6" t="s">
        <v>74</v>
      </c>
      <c r="F68" s="6" t="s">
        <v>71</v>
      </c>
      <c r="G68" s="6" t="s">
        <v>48</v>
      </c>
      <c r="H68" s="18" t="s">
        <v>28</v>
      </c>
      <c r="I68" s="6" t="s">
        <v>24</v>
      </c>
      <c r="J68" s="9">
        <v>15355.87</v>
      </c>
      <c r="K68" s="9" t="s">
        <v>99</v>
      </c>
    </row>
    <row r="69" spans="1:11" ht="18" customHeight="1">
      <c r="A69" s="25" t="e">
        <f>A68+1</f>
        <v>#REF!</v>
      </c>
      <c r="B69" s="45"/>
      <c r="C69" s="45"/>
      <c r="D69" s="6"/>
      <c r="E69" s="5" t="s">
        <v>68</v>
      </c>
      <c r="F69" s="5" t="s">
        <v>68</v>
      </c>
      <c r="G69" s="5"/>
      <c r="H69" s="23"/>
      <c r="I69" s="5"/>
      <c r="J69" s="31">
        <f>J70</f>
        <v>62000</v>
      </c>
      <c r="K69" s="31"/>
    </row>
    <row r="70" spans="1:11" ht="30" customHeight="1">
      <c r="A70" s="25" t="e">
        <f t="shared" si="1"/>
        <v>#REF!</v>
      </c>
      <c r="B70" s="42" t="s">
        <v>6</v>
      </c>
      <c r="C70" s="42"/>
      <c r="D70" s="6">
        <v>954</v>
      </c>
      <c r="E70" s="6" t="s">
        <v>68</v>
      </c>
      <c r="F70" s="6" t="s">
        <v>68</v>
      </c>
      <c r="G70" s="6" t="s">
        <v>49</v>
      </c>
      <c r="H70" s="18" t="s">
        <v>28</v>
      </c>
      <c r="I70" s="6">
        <v>290</v>
      </c>
      <c r="J70" s="32">
        <v>62000</v>
      </c>
      <c r="K70" s="32"/>
    </row>
    <row r="71" spans="1:11" ht="15.75" customHeight="1">
      <c r="A71" s="25" t="e">
        <f t="shared" si="1"/>
        <v>#REF!</v>
      </c>
      <c r="B71" s="45"/>
      <c r="C71" s="45"/>
      <c r="D71" s="4"/>
      <c r="E71" s="28" t="s">
        <v>75</v>
      </c>
      <c r="F71" s="5" t="s">
        <v>65</v>
      </c>
      <c r="G71" s="4"/>
      <c r="H71" s="22"/>
      <c r="I71" s="4"/>
      <c r="J71" s="31">
        <f>J72+J73+J74+J75+J76+J77+J78+J79+J80+J81+J82+J83+J84+J85+J86+J87+J88+J89</f>
        <v>2511048.86</v>
      </c>
      <c r="K71" s="31"/>
    </row>
    <row r="72" spans="1:11" ht="31.5" customHeight="1">
      <c r="A72" s="25" t="e">
        <f t="shared" si="1"/>
        <v>#REF!</v>
      </c>
      <c r="B72" s="42" t="s">
        <v>6</v>
      </c>
      <c r="C72" s="42"/>
      <c r="D72" s="6">
        <v>954</v>
      </c>
      <c r="E72" s="6" t="s">
        <v>75</v>
      </c>
      <c r="F72" s="6" t="s">
        <v>65</v>
      </c>
      <c r="G72" s="6" t="s">
        <v>50</v>
      </c>
      <c r="H72" s="18" t="s">
        <v>31</v>
      </c>
      <c r="I72" s="6">
        <v>211</v>
      </c>
      <c r="J72" s="9">
        <v>676500</v>
      </c>
      <c r="K72" s="9"/>
    </row>
    <row r="73" spans="1:11" ht="31.5" customHeight="1">
      <c r="A73" s="25" t="e">
        <f t="shared" si="1"/>
        <v>#REF!</v>
      </c>
      <c r="B73" s="42" t="s">
        <v>6</v>
      </c>
      <c r="C73" s="42"/>
      <c r="D73" s="6">
        <v>954</v>
      </c>
      <c r="E73" s="6" t="s">
        <v>75</v>
      </c>
      <c r="F73" s="6" t="s">
        <v>65</v>
      </c>
      <c r="G73" s="6" t="s">
        <v>50</v>
      </c>
      <c r="H73" s="18" t="s">
        <v>31</v>
      </c>
      <c r="I73" s="6">
        <v>213</v>
      </c>
      <c r="J73" s="9">
        <v>199000</v>
      </c>
      <c r="K73" s="9"/>
    </row>
    <row r="74" spans="1:11" ht="28.5" customHeight="1">
      <c r="A74" s="25" t="e">
        <f t="shared" si="1"/>
        <v>#REF!</v>
      </c>
      <c r="B74" s="42" t="s">
        <v>6</v>
      </c>
      <c r="C74" s="42"/>
      <c r="D74" s="6">
        <v>954</v>
      </c>
      <c r="E74" s="6" t="s">
        <v>75</v>
      </c>
      <c r="F74" s="6" t="s">
        <v>65</v>
      </c>
      <c r="G74" s="6" t="s">
        <v>50</v>
      </c>
      <c r="H74" s="18" t="s">
        <v>32</v>
      </c>
      <c r="I74" s="6">
        <v>212</v>
      </c>
      <c r="J74" s="9">
        <v>8180</v>
      </c>
      <c r="K74" s="9"/>
    </row>
    <row r="75" spans="1:11" ht="28.5" customHeight="1">
      <c r="A75" s="36"/>
      <c r="B75" s="42" t="s">
        <v>6</v>
      </c>
      <c r="C75" s="42"/>
      <c r="D75" s="6" t="s">
        <v>16</v>
      </c>
      <c r="E75" s="6" t="s">
        <v>75</v>
      </c>
      <c r="F75" s="6" t="s">
        <v>65</v>
      </c>
      <c r="G75" s="6" t="s">
        <v>50</v>
      </c>
      <c r="H75" s="18" t="s">
        <v>32</v>
      </c>
      <c r="I75" s="6" t="s">
        <v>91</v>
      </c>
      <c r="J75" s="9">
        <v>17820</v>
      </c>
      <c r="K75" s="9"/>
    </row>
    <row r="76" spans="1:11" ht="28.5" customHeight="1">
      <c r="A76" s="36"/>
      <c r="B76" s="42" t="s">
        <v>6</v>
      </c>
      <c r="C76" s="42"/>
      <c r="D76" s="6" t="s">
        <v>16</v>
      </c>
      <c r="E76" s="6" t="s">
        <v>75</v>
      </c>
      <c r="F76" s="6" t="s">
        <v>65</v>
      </c>
      <c r="G76" s="6" t="s">
        <v>50</v>
      </c>
      <c r="H76" s="18" t="s">
        <v>31</v>
      </c>
      <c r="I76" s="6" t="s">
        <v>82</v>
      </c>
      <c r="J76" s="9">
        <v>6448.86</v>
      </c>
      <c r="K76" s="9"/>
    </row>
    <row r="77" spans="1:11" ht="32.25" customHeight="1">
      <c r="A77" s="25" t="e">
        <f>A74+1</f>
        <v>#REF!</v>
      </c>
      <c r="B77" s="42" t="s">
        <v>6</v>
      </c>
      <c r="C77" s="42"/>
      <c r="D77" s="6">
        <v>954</v>
      </c>
      <c r="E77" s="6" t="s">
        <v>75</v>
      </c>
      <c r="F77" s="6" t="s">
        <v>65</v>
      </c>
      <c r="G77" s="6" t="s">
        <v>50</v>
      </c>
      <c r="H77" s="18" t="s">
        <v>28</v>
      </c>
      <c r="I77" s="6">
        <v>222</v>
      </c>
      <c r="J77" s="9">
        <f>'[1]2019'!$G$91</f>
        <v>5000</v>
      </c>
      <c r="K77" s="9"/>
    </row>
    <row r="78" spans="1:11" ht="32.25" customHeight="1">
      <c r="A78" s="25" t="e">
        <f t="shared" si="1"/>
        <v>#REF!</v>
      </c>
      <c r="B78" s="42" t="s">
        <v>6</v>
      </c>
      <c r="C78" s="42"/>
      <c r="D78" s="6">
        <v>954</v>
      </c>
      <c r="E78" s="6" t="s">
        <v>75</v>
      </c>
      <c r="F78" s="6" t="s">
        <v>65</v>
      </c>
      <c r="G78" s="6" t="s">
        <v>50</v>
      </c>
      <c r="H78" s="18" t="s">
        <v>28</v>
      </c>
      <c r="I78" s="6">
        <v>223</v>
      </c>
      <c r="J78" s="9">
        <v>388000</v>
      </c>
      <c r="K78" s="9"/>
    </row>
    <row r="79" spans="1:11" ht="30.75" customHeight="1">
      <c r="A79" s="25" t="e">
        <f t="shared" si="1"/>
        <v>#REF!</v>
      </c>
      <c r="B79" s="42" t="s">
        <v>6</v>
      </c>
      <c r="C79" s="42"/>
      <c r="D79" s="6">
        <v>954</v>
      </c>
      <c r="E79" s="6" t="s">
        <v>75</v>
      </c>
      <c r="F79" s="6" t="s">
        <v>65</v>
      </c>
      <c r="G79" s="6" t="s">
        <v>50</v>
      </c>
      <c r="H79" s="18" t="s">
        <v>28</v>
      </c>
      <c r="I79" s="6">
        <v>225</v>
      </c>
      <c r="J79" s="9">
        <v>425226.03</v>
      </c>
      <c r="K79" s="9"/>
    </row>
    <row r="80" spans="1:11" ht="31.5" customHeight="1">
      <c r="A80" s="25" t="e">
        <f t="shared" si="1"/>
        <v>#REF!</v>
      </c>
      <c r="B80" s="42" t="s">
        <v>6</v>
      </c>
      <c r="C80" s="42"/>
      <c r="D80" s="6">
        <v>954</v>
      </c>
      <c r="E80" s="6" t="s">
        <v>75</v>
      </c>
      <c r="F80" s="6" t="s">
        <v>65</v>
      </c>
      <c r="G80" s="6" t="s">
        <v>50</v>
      </c>
      <c r="H80" s="18" t="s">
        <v>28</v>
      </c>
      <c r="I80" s="6">
        <v>226</v>
      </c>
      <c r="J80" s="9">
        <v>392373.97</v>
      </c>
      <c r="K80" s="9"/>
    </row>
    <row r="81" spans="1:11" ht="29.25" customHeight="1">
      <c r="A81" s="25" t="e">
        <f t="shared" si="1"/>
        <v>#REF!</v>
      </c>
      <c r="B81" s="42" t="s">
        <v>6</v>
      </c>
      <c r="C81" s="42"/>
      <c r="D81" s="6">
        <v>954</v>
      </c>
      <c r="E81" s="6" t="s">
        <v>75</v>
      </c>
      <c r="F81" s="6" t="s">
        <v>65</v>
      </c>
      <c r="G81" s="6" t="s">
        <v>50</v>
      </c>
      <c r="H81" s="18" t="s">
        <v>28</v>
      </c>
      <c r="I81" s="6">
        <v>290</v>
      </c>
      <c r="J81" s="9">
        <v>8000</v>
      </c>
      <c r="K81" s="9"/>
    </row>
    <row r="82" spans="1:11" ht="29.25" customHeight="1">
      <c r="A82" s="36"/>
      <c r="B82" s="42" t="s">
        <v>6</v>
      </c>
      <c r="C82" s="42"/>
      <c r="D82" s="6">
        <v>954</v>
      </c>
      <c r="E82" s="6" t="s">
        <v>75</v>
      </c>
      <c r="F82" s="6" t="s">
        <v>65</v>
      </c>
      <c r="G82" s="6" t="s">
        <v>50</v>
      </c>
      <c r="H82" s="18" t="s">
        <v>28</v>
      </c>
      <c r="I82" s="6" t="s">
        <v>92</v>
      </c>
      <c r="J82" s="9">
        <v>7000</v>
      </c>
      <c r="K82" s="9"/>
    </row>
    <row r="83" spans="1:11" ht="27" customHeight="1">
      <c r="A83" s="25" t="e">
        <f>A81+1</f>
        <v>#REF!</v>
      </c>
      <c r="B83" s="42" t="s">
        <v>6</v>
      </c>
      <c r="C83" s="42"/>
      <c r="D83" s="6">
        <v>954</v>
      </c>
      <c r="E83" s="6" t="s">
        <v>75</v>
      </c>
      <c r="F83" s="6" t="s">
        <v>65</v>
      </c>
      <c r="G83" s="6" t="s">
        <v>50</v>
      </c>
      <c r="H83" s="18" t="s">
        <v>29</v>
      </c>
      <c r="I83" s="6" t="s">
        <v>15</v>
      </c>
      <c r="J83" s="9">
        <f>'[1]2019'!$G$96</f>
        <v>3000</v>
      </c>
      <c r="K83" s="9"/>
    </row>
    <row r="84" spans="1:11" ht="28.5" customHeight="1">
      <c r="A84" s="25" t="e">
        <f t="shared" si="1"/>
        <v>#REF!</v>
      </c>
      <c r="B84" s="42" t="s">
        <v>6</v>
      </c>
      <c r="C84" s="42"/>
      <c r="D84" s="6">
        <v>954</v>
      </c>
      <c r="E84" s="6" t="s">
        <v>75</v>
      </c>
      <c r="F84" s="6" t="s">
        <v>65</v>
      </c>
      <c r="G84" s="6" t="s">
        <v>50</v>
      </c>
      <c r="H84" s="18" t="s">
        <v>56</v>
      </c>
      <c r="I84" s="6">
        <v>290</v>
      </c>
      <c r="J84" s="17">
        <f>'[1]2019'!$G$97</f>
        <v>12000</v>
      </c>
      <c r="K84" s="17"/>
    </row>
    <row r="85" spans="1:11" ht="28.5" customHeight="1">
      <c r="A85" s="25" t="e">
        <f t="shared" si="1"/>
        <v>#REF!</v>
      </c>
      <c r="B85" s="42" t="s">
        <v>6</v>
      </c>
      <c r="C85" s="42"/>
      <c r="D85" s="6">
        <v>954</v>
      </c>
      <c r="E85" s="6" t="s">
        <v>75</v>
      </c>
      <c r="F85" s="6" t="s">
        <v>65</v>
      </c>
      <c r="G85" s="6" t="s">
        <v>51</v>
      </c>
      <c r="H85" s="18" t="s">
        <v>31</v>
      </c>
      <c r="I85" s="6">
        <v>211</v>
      </c>
      <c r="J85" s="9">
        <v>230500</v>
      </c>
      <c r="K85" s="9"/>
    </row>
    <row r="86" spans="1:11" ht="30.75" customHeight="1">
      <c r="A86" s="25" t="e">
        <f t="shared" si="1"/>
        <v>#REF!</v>
      </c>
      <c r="B86" s="42" t="s">
        <v>6</v>
      </c>
      <c r="C86" s="42"/>
      <c r="D86" s="6">
        <v>954</v>
      </c>
      <c r="E86" s="6" t="s">
        <v>75</v>
      </c>
      <c r="F86" s="6" t="s">
        <v>65</v>
      </c>
      <c r="G86" s="6" t="s">
        <v>51</v>
      </c>
      <c r="H86" s="18" t="s">
        <v>31</v>
      </c>
      <c r="I86" s="6">
        <v>213</v>
      </c>
      <c r="J86" s="9">
        <f>'[1]2019'!$G$100</f>
        <v>76000</v>
      </c>
      <c r="K86" s="9"/>
    </row>
    <row r="87" spans="1:11" ht="28.5" customHeight="1">
      <c r="A87" s="25" t="e">
        <f t="shared" si="1"/>
        <v>#REF!</v>
      </c>
      <c r="B87" s="42" t="s">
        <v>6</v>
      </c>
      <c r="C87" s="42"/>
      <c r="D87" s="6">
        <v>954</v>
      </c>
      <c r="E87" s="6" t="s">
        <v>75</v>
      </c>
      <c r="F87" s="6" t="s">
        <v>65</v>
      </c>
      <c r="G87" s="6" t="s">
        <v>51</v>
      </c>
      <c r="H87" s="18" t="s">
        <v>28</v>
      </c>
      <c r="I87" s="6">
        <v>226</v>
      </c>
      <c r="J87" s="9">
        <f>'[1]2019'!$G$101</f>
        <v>6000</v>
      </c>
      <c r="K87" s="9"/>
    </row>
    <row r="88" spans="1:11" ht="29.25" customHeight="1">
      <c r="A88" s="25" t="e">
        <f t="shared" si="1"/>
        <v>#REF!</v>
      </c>
      <c r="B88" s="42" t="s">
        <v>6</v>
      </c>
      <c r="C88" s="42"/>
      <c r="D88" s="6">
        <v>954</v>
      </c>
      <c r="E88" s="6" t="s">
        <v>75</v>
      </c>
      <c r="F88" s="6" t="s">
        <v>65</v>
      </c>
      <c r="G88" s="6" t="s">
        <v>51</v>
      </c>
      <c r="H88" s="18" t="s">
        <v>28</v>
      </c>
      <c r="I88" s="6">
        <v>340</v>
      </c>
      <c r="J88" s="9">
        <v>605.05999999999995</v>
      </c>
      <c r="K88" s="9"/>
    </row>
    <row r="89" spans="1:11" ht="29.25" customHeight="1">
      <c r="A89" s="36"/>
      <c r="B89" s="42" t="s">
        <v>6</v>
      </c>
      <c r="C89" s="42"/>
      <c r="D89" s="6">
        <v>954</v>
      </c>
      <c r="E89" s="6" t="s">
        <v>75</v>
      </c>
      <c r="F89" s="6" t="s">
        <v>65</v>
      </c>
      <c r="G89" s="6" t="s">
        <v>51</v>
      </c>
      <c r="H89" s="18" t="s">
        <v>28</v>
      </c>
      <c r="I89" s="6" t="s">
        <v>19</v>
      </c>
      <c r="J89" s="9">
        <v>49394.94</v>
      </c>
      <c r="K89" s="9"/>
    </row>
    <row r="90" spans="1:11" ht="21.75" customHeight="1">
      <c r="A90" s="25" t="e">
        <f>A88+1</f>
        <v>#REF!</v>
      </c>
      <c r="B90" s="43"/>
      <c r="C90" s="44"/>
      <c r="D90" s="6"/>
      <c r="E90" s="5" t="s">
        <v>76</v>
      </c>
      <c r="F90" s="5" t="s">
        <v>65</v>
      </c>
      <c r="G90" s="6"/>
      <c r="H90" s="18"/>
      <c r="I90" s="6"/>
      <c r="J90" s="15">
        <f>J91+J92</f>
        <v>126528</v>
      </c>
      <c r="K90" s="15"/>
    </row>
    <row r="91" spans="1:11" ht="21.75" customHeight="1">
      <c r="A91" s="36"/>
      <c r="B91" s="43" t="s">
        <v>6</v>
      </c>
      <c r="C91" s="44"/>
      <c r="D91" s="6"/>
      <c r="E91" s="6" t="s">
        <v>76</v>
      </c>
      <c r="F91" s="6" t="s">
        <v>65</v>
      </c>
      <c r="G91" s="6" t="s">
        <v>57</v>
      </c>
      <c r="H91" s="18" t="s">
        <v>58</v>
      </c>
      <c r="I91" s="6" t="s">
        <v>96</v>
      </c>
      <c r="J91" s="9">
        <v>63264</v>
      </c>
      <c r="K91" s="9"/>
    </row>
    <row r="92" spans="1:11" ht="27.75" customHeight="1">
      <c r="A92" s="25" t="e">
        <f>A90+1</f>
        <v>#REF!</v>
      </c>
      <c r="B92" s="43" t="s">
        <v>6</v>
      </c>
      <c r="C92" s="44"/>
      <c r="D92" s="6"/>
      <c r="E92" s="6" t="s">
        <v>76</v>
      </c>
      <c r="F92" s="6" t="s">
        <v>65</v>
      </c>
      <c r="G92" s="6" t="s">
        <v>57</v>
      </c>
      <c r="H92" s="18" t="s">
        <v>58</v>
      </c>
      <c r="I92" s="6" t="s">
        <v>59</v>
      </c>
      <c r="J92" s="9">
        <v>63264</v>
      </c>
      <c r="K92" s="9"/>
    </row>
    <row r="93" spans="1:11" ht="30" customHeight="1">
      <c r="A93" s="25" t="e">
        <f t="shared" si="1"/>
        <v>#REF!</v>
      </c>
      <c r="B93" s="45"/>
      <c r="C93" s="45"/>
      <c r="D93" s="4"/>
      <c r="E93" s="28" t="s">
        <v>69</v>
      </c>
      <c r="F93" s="5" t="s">
        <v>65</v>
      </c>
      <c r="G93" s="4"/>
      <c r="H93" s="22"/>
      <c r="I93" s="4"/>
      <c r="J93" s="31">
        <f>J96</f>
        <v>10023.74</v>
      </c>
      <c r="K93" s="31"/>
    </row>
    <row r="94" spans="1:11" ht="30" customHeight="1">
      <c r="A94" s="36" t="e">
        <f t="shared" si="1"/>
        <v>#REF!</v>
      </c>
      <c r="B94" s="43" t="s">
        <v>6</v>
      </c>
      <c r="C94" s="44"/>
      <c r="D94" s="6"/>
      <c r="E94" s="6" t="s">
        <v>76</v>
      </c>
      <c r="F94" s="6" t="s">
        <v>93</v>
      </c>
      <c r="G94" s="6" t="s">
        <v>94</v>
      </c>
      <c r="H94" s="18" t="s">
        <v>58</v>
      </c>
      <c r="I94" s="6" t="s">
        <v>95</v>
      </c>
      <c r="J94" s="32">
        <v>150000</v>
      </c>
      <c r="K94" s="32"/>
    </row>
    <row r="95" spans="1:11" ht="30" customHeight="1">
      <c r="A95" s="36" t="e">
        <f t="shared" si="1"/>
        <v>#REF!</v>
      </c>
      <c r="B95" s="45"/>
      <c r="C95" s="45"/>
      <c r="D95" s="4"/>
      <c r="E95" s="28" t="s">
        <v>69</v>
      </c>
      <c r="F95" s="5" t="s">
        <v>93</v>
      </c>
      <c r="G95" s="4"/>
      <c r="H95" s="22"/>
      <c r="I95" s="4"/>
      <c r="J95" s="31">
        <f>J94</f>
        <v>150000</v>
      </c>
      <c r="K95" s="31"/>
    </row>
    <row r="96" spans="1:11" ht="28.5" customHeight="1">
      <c r="A96" s="25" t="e">
        <f>A93+1</f>
        <v>#REF!</v>
      </c>
      <c r="B96" s="42" t="s">
        <v>6</v>
      </c>
      <c r="C96" s="42"/>
      <c r="D96" s="6">
        <v>954</v>
      </c>
      <c r="E96" s="6" t="s">
        <v>69</v>
      </c>
      <c r="F96" s="6" t="s">
        <v>65</v>
      </c>
      <c r="G96" s="6" t="s">
        <v>52</v>
      </c>
      <c r="H96" s="18" t="s">
        <v>28</v>
      </c>
      <c r="I96" s="6">
        <v>290</v>
      </c>
      <c r="J96" s="9">
        <f>'[1]2019'!$G$112</f>
        <v>10023.74</v>
      </c>
      <c r="K96" s="9"/>
    </row>
    <row r="97" spans="1:11" ht="25.5" customHeight="1">
      <c r="A97" s="25" t="e">
        <f t="shared" si="1"/>
        <v>#REF!</v>
      </c>
      <c r="B97" s="45"/>
      <c r="C97" s="45"/>
      <c r="D97" s="4"/>
      <c r="E97" s="28" t="s">
        <v>73</v>
      </c>
      <c r="F97" s="5" t="s">
        <v>71</v>
      </c>
      <c r="G97" s="4"/>
      <c r="H97" s="22"/>
      <c r="I97" s="4"/>
      <c r="J97" s="33">
        <f>J98</f>
        <v>833721.15</v>
      </c>
      <c r="K97" s="33"/>
    </row>
    <row r="98" spans="1:11" ht="30" customHeight="1">
      <c r="A98" s="25" t="e">
        <f t="shared" si="1"/>
        <v>#REF!</v>
      </c>
      <c r="B98" s="42" t="s">
        <v>6</v>
      </c>
      <c r="C98" s="42"/>
      <c r="D98" s="6">
        <v>954</v>
      </c>
      <c r="E98" s="6" t="s">
        <v>73</v>
      </c>
      <c r="F98" s="6" t="s">
        <v>71</v>
      </c>
      <c r="G98" s="6" t="s">
        <v>53</v>
      </c>
      <c r="H98" s="21" t="s">
        <v>33</v>
      </c>
      <c r="I98" s="6" t="s">
        <v>14</v>
      </c>
      <c r="J98" s="9">
        <v>833721.15</v>
      </c>
      <c r="K98" s="9"/>
    </row>
    <row r="99" spans="1:11" ht="26.25" customHeight="1">
      <c r="A99" s="11"/>
      <c r="B99" s="57" t="s">
        <v>13</v>
      </c>
      <c r="C99" s="58"/>
      <c r="D99" s="58"/>
      <c r="E99" s="58"/>
      <c r="F99" s="58"/>
      <c r="G99" s="58"/>
      <c r="H99" s="58"/>
      <c r="I99" s="59"/>
      <c r="J99" s="34">
        <f>J97+J95+J93+J90+J71+J69+J61+J58+J56+J48+J45+J39+J35+J33+J14+J10</f>
        <v>8219800</v>
      </c>
      <c r="K99" s="34"/>
    </row>
  </sheetData>
  <autoFilter ref="A1:J99">
    <filterColumn colId="4"/>
  </autoFilter>
  <mergeCells count="95">
    <mergeCell ref="B81:C81"/>
    <mergeCell ref="B69:C69"/>
    <mergeCell ref="B70:C70"/>
    <mergeCell ref="B71:C71"/>
    <mergeCell ref="B72:C72"/>
    <mergeCell ref="B74:C74"/>
    <mergeCell ref="B77:C77"/>
    <mergeCell ref="B78:C78"/>
    <mergeCell ref="B79:C79"/>
    <mergeCell ref="B80:C80"/>
    <mergeCell ref="B99:I99"/>
    <mergeCell ref="B88:C88"/>
    <mergeCell ref="B93:C93"/>
    <mergeCell ref="B62:C62"/>
    <mergeCell ref="B66:C66"/>
    <mergeCell ref="B96:C96"/>
    <mergeCell ref="B97:C97"/>
    <mergeCell ref="B83:C83"/>
    <mergeCell ref="B85:C85"/>
    <mergeCell ref="B86:C86"/>
    <mergeCell ref="B90:C90"/>
    <mergeCell ref="B84:C84"/>
    <mergeCell ref="B87:C87"/>
    <mergeCell ref="B73:C73"/>
    <mergeCell ref="B63:C63"/>
    <mergeCell ref="B65:C65"/>
    <mergeCell ref="B98:C98"/>
    <mergeCell ref="B51:C51"/>
    <mergeCell ref="B40:C40"/>
    <mergeCell ref="B41:C41"/>
    <mergeCell ref="B42:C42"/>
    <mergeCell ref="B46:C46"/>
    <mergeCell ref="B43:C43"/>
    <mergeCell ref="B44:C44"/>
    <mergeCell ref="B49:C49"/>
    <mergeCell ref="B45:C45"/>
    <mergeCell ref="B64:C64"/>
    <mergeCell ref="B55:C55"/>
    <mergeCell ref="B54:C54"/>
    <mergeCell ref="B67:C67"/>
    <mergeCell ref="B68:C68"/>
    <mergeCell ref="B60:C60"/>
    <mergeCell ref="F1:K1"/>
    <mergeCell ref="F2:K2"/>
    <mergeCell ref="C3:K3"/>
    <mergeCell ref="A5:K5"/>
    <mergeCell ref="B37:C37"/>
    <mergeCell ref="B14:C14"/>
    <mergeCell ref="B15:C15"/>
    <mergeCell ref="B18:C18"/>
    <mergeCell ref="B21:C21"/>
    <mergeCell ref="B22:C22"/>
    <mergeCell ref="B17:C17"/>
    <mergeCell ref="B19:C19"/>
    <mergeCell ref="B13:C13"/>
    <mergeCell ref="B33:C33"/>
    <mergeCell ref="B7:I7"/>
    <mergeCell ref="B8:C8"/>
    <mergeCell ref="B9:C9"/>
    <mergeCell ref="B61:C61"/>
    <mergeCell ref="B56:C56"/>
    <mergeCell ref="B29:C29"/>
    <mergeCell ref="B48:C48"/>
    <mergeCell ref="B50:C50"/>
    <mergeCell ref="B23:C23"/>
    <mergeCell ref="B24:C24"/>
    <mergeCell ref="B25:C25"/>
    <mergeCell ref="B27:C27"/>
    <mergeCell ref="B28:C28"/>
    <mergeCell ref="B10:C10"/>
    <mergeCell ref="B11:C11"/>
    <mergeCell ref="B57:C57"/>
    <mergeCell ref="B34:C34"/>
    <mergeCell ref="B39:C39"/>
    <mergeCell ref="B31:C31"/>
    <mergeCell ref="B38:C38"/>
    <mergeCell ref="B76:C76"/>
    <mergeCell ref="B75:C75"/>
    <mergeCell ref="B12:C12"/>
    <mergeCell ref="B16:C16"/>
    <mergeCell ref="B20:C20"/>
    <mergeCell ref="B26:C26"/>
    <mergeCell ref="B30:C30"/>
    <mergeCell ref="B52:C52"/>
    <mergeCell ref="B53:C53"/>
    <mergeCell ref="B32:C32"/>
    <mergeCell ref="B47:C47"/>
    <mergeCell ref="B36:C36"/>
    <mergeCell ref="B59:C59"/>
    <mergeCell ref="B82:C82"/>
    <mergeCell ref="B89:C89"/>
    <mergeCell ref="B94:C94"/>
    <mergeCell ref="B95:C95"/>
    <mergeCell ref="B91:C91"/>
    <mergeCell ref="B92:C92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Petropavlovsk</dc:creator>
  <cp:lastModifiedBy>User</cp:lastModifiedBy>
  <cp:lastPrinted>2019-12-04T03:44:04Z</cp:lastPrinted>
  <dcterms:created xsi:type="dcterms:W3CDTF">2012-01-11T03:25:09Z</dcterms:created>
  <dcterms:modified xsi:type="dcterms:W3CDTF">2019-12-04T03:44:24Z</dcterms:modified>
</cp:coreProperties>
</file>